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715" windowHeight="4185"/>
  </bookViews>
  <sheets>
    <sheet name="Arbeitszeitberechnung" sheetId="1" r:id="rId1"/>
  </sheets>
  <calcPr calcId="145621"/>
</workbook>
</file>

<file path=xl/calcChain.xml><?xml version="1.0" encoding="utf-8"?>
<calcChain xmlns="http://schemas.openxmlformats.org/spreadsheetml/2006/main">
  <c r="C40" i="1" l="1"/>
  <c r="I40" i="1" s="1"/>
  <c r="C38" i="1"/>
  <c r="I38" i="1" s="1"/>
  <c r="C34" i="1"/>
  <c r="I34" i="1" s="1"/>
  <c r="C36" i="1"/>
  <c r="I36" i="1" s="1"/>
  <c r="C32" i="1"/>
  <c r="I32" i="1" s="1"/>
  <c r="L38" i="1" l="1"/>
  <c r="L36" i="1"/>
  <c r="L40" i="1"/>
  <c r="O38" i="1"/>
  <c r="O36" i="1"/>
  <c r="O40" i="1"/>
  <c r="G38" i="1"/>
  <c r="G40" i="1"/>
  <c r="G32" i="1"/>
  <c r="G36" i="1"/>
  <c r="G34" i="1"/>
  <c r="C11" i="1"/>
  <c r="C9" i="1"/>
  <c r="C28" i="1" s="1"/>
  <c r="G28" i="1" s="1"/>
  <c r="C7" i="1"/>
  <c r="C26" i="1" s="1"/>
  <c r="G26" i="1" s="1"/>
  <c r="I26" i="1" l="1"/>
  <c r="I28" i="1"/>
</calcChain>
</file>

<file path=xl/sharedStrings.xml><?xml version="1.0" encoding="utf-8"?>
<sst xmlns="http://schemas.openxmlformats.org/spreadsheetml/2006/main" count="74" uniqueCount="36">
  <si>
    <t>nach USF-Erlass (Anlage 1) bzw. UBUS-Erlass (Anlage 2)</t>
  </si>
  <si>
    <t>2/3</t>
  </si>
  <si>
    <t>1/3</t>
  </si>
  <si>
    <t>Unterrichtseinsatz</t>
  </si>
  <si>
    <t>Vor- und Nachbereitung (VN) sowie sonstige Tätigkeiten (SO)</t>
  </si>
  <si>
    <t>Einzuarbeitende Ferienzeit (pro Woche)</t>
  </si>
  <si>
    <t>USF-Kräfte / UBUS-Kräfte</t>
  </si>
  <si>
    <t>Stunden</t>
  </si>
  <si>
    <t>Std. (pro Woche)</t>
  </si>
  <si>
    <t>Std.</t>
  </si>
  <si>
    <t>Minuten</t>
  </si>
  <si>
    <t xml:space="preserve">Individuelle wöchentliche Arbeitzeit: </t>
  </si>
  <si>
    <t>=</t>
  </si>
  <si>
    <t>Wöchentliche Arbeitszeit(-berechnung)</t>
  </si>
  <si>
    <t>Tage</t>
  </si>
  <si>
    <r>
      <t xml:space="preserve">Vertrauenszeit </t>
    </r>
    <r>
      <rPr>
        <sz val="12"/>
        <color theme="1"/>
        <rFont val="Arial"/>
        <family val="2"/>
      </rPr>
      <t>(Arbeitszeit pro Tag)</t>
    </r>
    <r>
      <rPr>
        <b/>
        <sz val="12"/>
        <color theme="1"/>
        <rFont val="Arial"/>
        <family val="2"/>
      </rPr>
      <t xml:space="preserve">: </t>
    </r>
  </si>
  <si>
    <r>
      <t xml:space="preserve">Vor- und Nachbereitung </t>
    </r>
    <r>
      <rPr>
        <sz val="12"/>
        <color theme="1"/>
        <rFont val="Arial"/>
        <family val="2"/>
      </rPr>
      <t>(VN)</t>
    </r>
    <r>
      <rPr>
        <b/>
        <sz val="12"/>
        <color theme="1"/>
        <rFont val="Arial"/>
        <family val="2"/>
      </rPr>
      <t xml:space="preserve"> / Sonstige Tätigkeiten </t>
    </r>
    <r>
      <rPr>
        <sz val="12"/>
        <color theme="1"/>
        <rFont val="Arial"/>
        <family val="2"/>
      </rPr>
      <t>(SO)</t>
    </r>
    <r>
      <rPr>
        <b/>
        <sz val="12"/>
        <color theme="1"/>
        <rFont val="Arial"/>
        <family val="2"/>
      </rPr>
      <t xml:space="preserve">: </t>
    </r>
  </si>
  <si>
    <r>
      <t xml:space="preserve">pädagogische Arbeit am Kind </t>
    </r>
    <r>
      <rPr>
        <sz val="12"/>
        <color theme="1"/>
        <rFont val="Arial"/>
        <family val="2"/>
      </rPr>
      <t>(PA)</t>
    </r>
    <r>
      <rPr>
        <b/>
        <sz val="12"/>
        <color theme="1"/>
        <rFont val="Arial"/>
        <family val="2"/>
      </rPr>
      <t xml:space="preserve">: </t>
    </r>
  </si>
  <si>
    <t>"Vertrauenszeit" der UBUS-Kräfte</t>
  </si>
  <si>
    <r>
      <t xml:space="preserve">Arbeitszeit </t>
    </r>
    <r>
      <rPr>
        <sz val="12"/>
        <color theme="1"/>
        <rFont val="Arial"/>
        <family val="2"/>
      </rPr>
      <t>(bei längerfristiger Erkrankung)</t>
    </r>
    <r>
      <rPr>
        <b/>
        <sz val="12"/>
        <color theme="1"/>
        <rFont val="Arial"/>
        <family val="2"/>
      </rPr>
      <t xml:space="preserve">: </t>
    </r>
  </si>
  <si>
    <t>Arbeitszeit bei Erkrankung</t>
  </si>
  <si>
    <t>geplante Arbeitszeit nach Dienstplan</t>
  </si>
  <si>
    <t>Urlaubsansspruch bei 5-Tage-Woche</t>
  </si>
  <si>
    <t>Urlaubsansspruch bei 4-Tage-Woche</t>
  </si>
  <si>
    <t>Urlaubsansspruch bei 3-Tage-Woche</t>
  </si>
  <si>
    <r>
      <t xml:space="preserve">Arbeitszeit </t>
    </r>
    <r>
      <rPr>
        <sz val="12"/>
        <color theme="1"/>
        <rFont val="Arial"/>
        <family val="2"/>
      </rPr>
      <t>(pro Urlaubstag bei 5-Tage-Woche)</t>
    </r>
    <r>
      <rPr>
        <b/>
        <sz val="12"/>
        <color theme="1"/>
        <rFont val="Arial"/>
        <family val="2"/>
      </rPr>
      <t xml:space="preserve">: </t>
    </r>
  </si>
  <si>
    <r>
      <t xml:space="preserve">Arbeitszeit </t>
    </r>
    <r>
      <rPr>
        <sz val="12"/>
        <color theme="1"/>
        <rFont val="Arial"/>
        <family val="2"/>
      </rPr>
      <t>(pro Urlaubstag bei 4-Tage-Woche)</t>
    </r>
    <r>
      <rPr>
        <b/>
        <sz val="12"/>
        <color theme="1"/>
        <rFont val="Arial"/>
        <family val="2"/>
      </rPr>
      <t xml:space="preserve">: </t>
    </r>
  </si>
  <si>
    <r>
      <t xml:space="preserve">Arbeitszeit </t>
    </r>
    <r>
      <rPr>
        <sz val="12"/>
        <color theme="1"/>
        <rFont val="Arial"/>
        <family val="2"/>
      </rPr>
      <t>(pro Urlaubstag bei 3-Tage-Woche)</t>
    </r>
    <r>
      <rPr>
        <b/>
        <sz val="12"/>
        <color theme="1"/>
        <rFont val="Arial"/>
        <family val="2"/>
      </rPr>
      <t xml:space="preserve">: </t>
    </r>
  </si>
  <si>
    <t>(entspricht 10 Wochen und 3 Tagen)</t>
  </si>
  <si>
    <r>
      <t>(</t>
    </r>
    <r>
      <rPr>
        <b/>
        <u/>
        <sz val="12"/>
        <color theme="1"/>
        <rFont val="Arial"/>
        <family val="2"/>
      </rPr>
      <t>keine</t>
    </r>
    <r>
      <rPr>
        <sz val="12"/>
        <color theme="1"/>
        <rFont val="Arial"/>
        <family val="2"/>
      </rPr>
      <t xml:space="preserve"> Präsenzzeit in der Schule)</t>
    </r>
  </si>
  <si>
    <t xml:space="preserve">nach </t>
  </si>
  <si>
    <t xml:space="preserve">zzgl. </t>
  </si>
  <si>
    <t>Pausenzeiten</t>
  </si>
  <si>
    <t>Erste Pause</t>
  </si>
  <si>
    <t>spätestens …</t>
  </si>
  <si>
    <t>Tägliche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</si>
</sst>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center"/>
    </xf>
    <xf numFmtId="0" fontId="5" fillId="3" borderId="2" xfId="0" applyFont="1" applyFill="1" applyBorder="1" applyProtection="1"/>
    <xf numFmtId="0" fontId="5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1" fillId="3" borderId="0" xfId="0" applyFont="1" applyFill="1" applyProtection="1"/>
    <xf numFmtId="49" fontId="1" fillId="3" borderId="0" xfId="0" applyNumberFormat="1" applyFont="1" applyFill="1" applyAlignment="1" applyProtection="1">
      <alignment horizontal="center"/>
    </xf>
    <xf numFmtId="10" fontId="1" fillId="3" borderId="0" xfId="0" applyNumberFormat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Protection="1"/>
    <xf numFmtId="0" fontId="1" fillId="3" borderId="0" xfId="0" applyFont="1" applyFill="1" applyAlignment="1" applyProtection="1">
      <alignment horizontal="left" vertical="center" indent="10"/>
    </xf>
    <xf numFmtId="2" fontId="4" fillId="4" borderId="0" xfId="0" applyNumberFormat="1" applyFont="1" applyFill="1" applyAlignment="1" applyProtection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3" borderId="0" xfId="0" applyFont="1" applyFill="1" applyAlignment="1" applyProtection="1">
      <alignment vertical="center"/>
    </xf>
    <xf numFmtId="1" fontId="4" fillId="4" borderId="0" xfId="0" applyNumberFormat="1" applyFont="1" applyFill="1" applyAlignment="1" applyProtection="1">
      <alignment horizontal="center"/>
    </xf>
    <xf numFmtId="2" fontId="4" fillId="5" borderId="0" xfId="0" applyNumberFormat="1" applyFont="1" applyFill="1" applyAlignment="1" applyProtection="1">
      <alignment horizontal="center"/>
    </xf>
    <xf numFmtId="1" fontId="4" fillId="5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10" fontId="1" fillId="3" borderId="0" xfId="0" applyNumberFormat="1" applyFont="1" applyFill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</xf>
    <xf numFmtId="2" fontId="4" fillId="2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left"/>
    </xf>
    <xf numFmtId="0" fontId="7" fillId="5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M22" sqref="M22"/>
    </sheetView>
  </sheetViews>
  <sheetFormatPr baseColWidth="10" defaultRowHeight="14.25" x14ac:dyDescent="0.2"/>
  <cols>
    <col min="1" max="1" width="63.7109375" style="4" customWidth="1"/>
    <col min="2" max="2" width="8.7109375" style="6" customWidth="1"/>
    <col min="3" max="3" width="10" style="6" customWidth="1"/>
    <col min="4" max="4" width="8" style="4" customWidth="1"/>
    <col min="5" max="5" width="9.85546875" style="4" customWidth="1"/>
    <col min="6" max="6" width="3.5703125" style="4" customWidth="1"/>
    <col min="7" max="7" width="5.7109375" style="4" customWidth="1"/>
    <col min="8" max="8" width="9.85546875" style="4" customWidth="1"/>
    <col min="9" max="9" width="5.7109375" style="4" customWidth="1"/>
    <col min="10" max="10" width="9.140625" style="4" customWidth="1"/>
    <col min="11" max="11" width="5.7109375" style="4" customWidth="1"/>
    <col min="12" max="12" width="6.140625" style="4" customWidth="1"/>
    <col min="13" max="13" width="9.28515625" style="4" customWidth="1"/>
    <col min="14" max="14" width="5.85546875" style="4" customWidth="1"/>
    <col min="15" max="15" width="7.140625" style="4" customWidth="1"/>
    <col min="16" max="16384" width="11.42578125" style="4"/>
  </cols>
  <sheetData>
    <row r="1" spans="1:10" ht="27" thickBot="1" x14ac:dyDescent="0.25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</row>
    <row r="2" spans="1:10" ht="21" thickTop="1" x14ac:dyDescent="0.2">
      <c r="A2" s="5" t="s">
        <v>0</v>
      </c>
    </row>
    <row r="3" spans="1:10" ht="20.25" x14ac:dyDescent="0.2">
      <c r="A3" s="5"/>
    </row>
    <row r="5" spans="1:10" ht="18" x14ac:dyDescent="0.25">
      <c r="A5" s="7" t="s">
        <v>6</v>
      </c>
    </row>
    <row r="6" spans="1:10" ht="18" x14ac:dyDescent="0.25">
      <c r="A6" s="7"/>
    </row>
    <row r="7" spans="1:10" s="8" customFormat="1" ht="15" x14ac:dyDescent="0.2">
      <c r="A7" s="8" t="s">
        <v>3</v>
      </c>
      <c r="B7" s="9" t="s">
        <v>1</v>
      </c>
      <c r="C7" s="25">
        <f>28.3/42.5</f>
        <v>0.66588235294117648</v>
      </c>
    </row>
    <row r="8" spans="1:10" s="8" customFormat="1" ht="15" x14ac:dyDescent="0.2">
      <c r="B8" s="9"/>
      <c r="C8" s="25"/>
    </row>
    <row r="9" spans="1:10" s="8" customFormat="1" ht="15" x14ac:dyDescent="0.2">
      <c r="A9" s="8" t="s">
        <v>4</v>
      </c>
      <c r="B9" s="9" t="s">
        <v>2</v>
      </c>
      <c r="C9" s="25">
        <f>14.2/42.5</f>
        <v>0.33411764705882352</v>
      </c>
    </row>
    <row r="10" spans="1:10" s="8" customFormat="1" ht="15" x14ac:dyDescent="0.2">
      <c r="B10" s="11"/>
      <c r="C10" s="24"/>
    </row>
    <row r="11" spans="1:10" s="8" customFormat="1" ht="15" x14ac:dyDescent="0.2">
      <c r="A11" s="8" t="s">
        <v>5</v>
      </c>
      <c r="B11" s="11">
        <v>2.5</v>
      </c>
      <c r="C11" s="25">
        <f>2.5/40</f>
        <v>6.25E-2</v>
      </c>
      <c r="D11" s="8" t="s">
        <v>28</v>
      </c>
    </row>
    <row r="12" spans="1:10" s="8" customFormat="1" ht="15" x14ac:dyDescent="0.2">
      <c r="B12" s="11"/>
      <c r="C12" s="25"/>
    </row>
    <row r="13" spans="1:10" s="8" customFormat="1" ht="15.75" x14ac:dyDescent="0.25">
      <c r="A13" s="8" t="s">
        <v>18</v>
      </c>
      <c r="B13" s="11">
        <v>7</v>
      </c>
      <c r="C13" s="25" t="s">
        <v>14</v>
      </c>
      <c r="D13" s="8" t="s">
        <v>29</v>
      </c>
    </row>
    <row r="14" spans="1:10" s="8" customFormat="1" ht="15" x14ac:dyDescent="0.2">
      <c r="B14" s="11"/>
      <c r="C14" s="10"/>
    </row>
    <row r="15" spans="1:10" s="8" customFormat="1" ht="15" x14ac:dyDescent="0.2">
      <c r="A15" s="8" t="s">
        <v>20</v>
      </c>
      <c r="B15" s="9" t="s">
        <v>12</v>
      </c>
      <c r="C15" s="24" t="s">
        <v>21</v>
      </c>
    </row>
    <row r="16" spans="1:10" s="8" customFormat="1" ht="15" x14ac:dyDescent="0.2">
      <c r="B16" s="9"/>
      <c r="C16" s="24"/>
    </row>
    <row r="17" spans="1:11" s="8" customFormat="1" ht="15" x14ac:dyDescent="0.2">
      <c r="A17" s="24" t="s">
        <v>22</v>
      </c>
      <c r="B17" s="27">
        <v>30</v>
      </c>
      <c r="C17" s="24" t="s">
        <v>14</v>
      </c>
    </row>
    <row r="18" spans="1:11" s="8" customFormat="1" ht="15" x14ac:dyDescent="0.2">
      <c r="B18" s="9"/>
      <c r="C18" s="24"/>
    </row>
    <row r="19" spans="1:11" s="8" customFormat="1" ht="15" x14ac:dyDescent="0.2">
      <c r="A19" s="24" t="s">
        <v>23</v>
      </c>
      <c r="B19" s="27">
        <v>24</v>
      </c>
      <c r="C19" s="24" t="s">
        <v>14</v>
      </c>
    </row>
    <row r="20" spans="1:11" s="8" customFormat="1" ht="15" x14ac:dyDescent="0.2">
      <c r="B20" s="9"/>
      <c r="C20" s="24"/>
    </row>
    <row r="21" spans="1:11" s="8" customFormat="1" ht="15" x14ac:dyDescent="0.2">
      <c r="A21" s="24" t="s">
        <v>24</v>
      </c>
      <c r="B21" s="27">
        <v>18</v>
      </c>
      <c r="C21" s="24" t="s">
        <v>14</v>
      </c>
    </row>
    <row r="22" spans="1:11" s="8" customFormat="1" ht="15" x14ac:dyDescent="0.2">
      <c r="B22" s="27"/>
      <c r="C22" s="24"/>
    </row>
    <row r="23" spans="1:11" s="8" customFormat="1" ht="15.75" thickBot="1" x14ac:dyDescent="0.25">
      <c r="B23" s="11"/>
      <c r="C23" s="11"/>
    </row>
    <row r="24" spans="1:11" s="8" customFormat="1" ht="17.25" thickTop="1" thickBot="1" x14ac:dyDescent="0.3">
      <c r="B24" s="12" t="s">
        <v>11</v>
      </c>
      <c r="C24" s="26">
        <v>42.5</v>
      </c>
      <c r="D24" s="13" t="s">
        <v>9</v>
      </c>
    </row>
    <row r="25" spans="1:11" s="8" customFormat="1" ht="15.75" thickTop="1" x14ac:dyDescent="0.2">
      <c r="A25" s="14"/>
      <c r="B25" s="11"/>
    </row>
    <row r="26" spans="1:11" s="8" customFormat="1" ht="15.75" x14ac:dyDescent="0.25">
      <c r="B26" s="12" t="s">
        <v>17</v>
      </c>
      <c r="C26" s="19">
        <f>C24*C7</f>
        <v>28.3</v>
      </c>
      <c r="D26" s="8" t="s">
        <v>8</v>
      </c>
      <c r="F26" s="8" t="s">
        <v>12</v>
      </c>
      <c r="G26" s="20">
        <f>INT(C26)</f>
        <v>28</v>
      </c>
      <c r="H26" s="8" t="s">
        <v>7</v>
      </c>
      <c r="I26" s="20">
        <f>INT((C26-INT(C26))*60)</f>
        <v>18</v>
      </c>
      <c r="J26" s="8" t="s">
        <v>10</v>
      </c>
    </row>
    <row r="27" spans="1:11" s="8" customFormat="1" ht="15" x14ac:dyDescent="0.2">
      <c r="A27" s="17"/>
      <c r="B27" s="11"/>
    </row>
    <row r="28" spans="1:11" s="8" customFormat="1" ht="15.75" x14ac:dyDescent="0.25">
      <c r="B28" s="12" t="s">
        <v>16</v>
      </c>
      <c r="C28" s="19">
        <f>C9*C24</f>
        <v>14.2</v>
      </c>
      <c r="D28" s="8" t="s">
        <v>8</v>
      </c>
      <c r="F28" s="8" t="s">
        <v>12</v>
      </c>
      <c r="G28" s="20">
        <f>INT(C28)</f>
        <v>14</v>
      </c>
      <c r="H28" s="8" t="s">
        <v>7</v>
      </c>
      <c r="I28" s="20">
        <f>INT((C28-INT(C28))*60)</f>
        <v>12</v>
      </c>
      <c r="J28" s="8" t="s">
        <v>10</v>
      </c>
    </row>
    <row r="29" spans="1:11" s="8" customFormat="1" ht="15.75" x14ac:dyDescent="0.2">
      <c r="B29" s="12"/>
    </row>
    <row r="30" spans="1:11" s="8" customFormat="1" ht="15" x14ac:dyDescent="0.2"/>
    <row r="31" spans="1:11" ht="15" x14ac:dyDescent="0.2">
      <c r="A31" s="17"/>
      <c r="B31" s="11"/>
      <c r="C31" s="11"/>
      <c r="D31" s="8"/>
      <c r="E31" s="8"/>
      <c r="F31" s="8"/>
      <c r="G31" s="8"/>
      <c r="H31" s="8"/>
      <c r="I31" s="8"/>
      <c r="J31" s="8"/>
      <c r="K31" s="8"/>
    </row>
    <row r="32" spans="1:11" ht="15.75" x14ac:dyDescent="0.25">
      <c r="A32" s="17"/>
      <c r="B32" s="23" t="s">
        <v>15</v>
      </c>
      <c r="C32" s="15">
        <f>C24/5</f>
        <v>8.5</v>
      </c>
      <c r="D32" s="8" t="s">
        <v>8</v>
      </c>
      <c r="E32" s="8"/>
      <c r="F32" s="8" t="s">
        <v>12</v>
      </c>
      <c r="G32" s="18">
        <f>INT(C32)</f>
        <v>8</v>
      </c>
      <c r="H32" s="8" t="s">
        <v>7</v>
      </c>
      <c r="I32" s="18">
        <f>INT((C32-INT(C32))*60)</f>
        <v>30</v>
      </c>
      <c r="J32" s="8" t="s">
        <v>10</v>
      </c>
      <c r="K32" s="8"/>
    </row>
    <row r="33" spans="1:16" ht="15" x14ac:dyDescent="0.2">
      <c r="A33" s="17"/>
      <c r="B33" s="11"/>
      <c r="C33" s="11"/>
      <c r="D33" s="8"/>
      <c r="E33" s="8"/>
      <c r="F33" s="8"/>
      <c r="G33" s="8"/>
      <c r="H33" s="8"/>
      <c r="I33" s="8"/>
      <c r="J33" s="8"/>
      <c r="K33" s="8"/>
    </row>
    <row r="34" spans="1:16" ht="15.75" x14ac:dyDescent="0.25">
      <c r="A34" s="17"/>
      <c r="B34" s="23" t="s">
        <v>19</v>
      </c>
      <c r="C34" s="15">
        <f>C24/5</f>
        <v>8.5</v>
      </c>
      <c r="D34" s="8" t="s">
        <v>8</v>
      </c>
      <c r="E34" s="8"/>
      <c r="F34" s="8" t="s">
        <v>12</v>
      </c>
      <c r="G34" s="18">
        <f>INT(C34)</f>
        <v>8</v>
      </c>
      <c r="H34" s="8" t="s">
        <v>7</v>
      </c>
      <c r="I34" s="18">
        <f>INT((C34-INT(C34))*60)</f>
        <v>30</v>
      </c>
      <c r="J34" s="8" t="s">
        <v>10</v>
      </c>
      <c r="K34" s="8"/>
      <c r="L34" s="32" t="s">
        <v>35</v>
      </c>
      <c r="N34" s="29" t="s">
        <v>33</v>
      </c>
    </row>
    <row r="35" spans="1:16" ht="15.75" x14ac:dyDescent="0.25">
      <c r="A35" s="17"/>
      <c r="B35" s="11"/>
      <c r="C35" s="11"/>
      <c r="D35" s="8"/>
      <c r="E35" s="8"/>
      <c r="F35" s="8"/>
      <c r="G35" s="8"/>
      <c r="H35" s="8"/>
      <c r="I35" s="8"/>
      <c r="J35" s="8"/>
      <c r="L35" s="32" t="s">
        <v>32</v>
      </c>
      <c r="N35" s="31" t="s">
        <v>34</v>
      </c>
    </row>
    <row r="36" spans="1:16" ht="15.75" x14ac:dyDescent="0.25">
      <c r="A36" s="17"/>
      <c r="B36" s="23" t="s">
        <v>25</v>
      </c>
      <c r="C36" s="28">
        <f>C24/5</f>
        <v>8.5</v>
      </c>
      <c r="D36" s="8" t="s">
        <v>8</v>
      </c>
      <c r="E36" s="8"/>
      <c r="F36" s="8" t="s">
        <v>12</v>
      </c>
      <c r="G36" s="16">
        <f>INT(C36)</f>
        <v>8</v>
      </c>
      <c r="H36" s="8" t="s">
        <v>7</v>
      </c>
      <c r="I36" s="16">
        <f>INT((C36-INT(C36))*60)</f>
        <v>30</v>
      </c>
      <c r="J36" s="8" t="s">
        <v>10</v>
      </c>
      <c r="K36" s="22" t="s">
        <v>31</v>
      </c>
      <c r="L36" s="30">
        <f>IF(C36&gt;=6,IF(C36&gt;=9,45,30),0)</f>
        <v>30</v>
      </c>
      <c r="M36" s="4" t="s">
        <v>10</v>
      </c>
      <c r="N36" s="21" t="s">
        <v>30</v>
      </c>
      <c r="O36" s="30">
        <f>IF(C36&gt;=6,6,0)</f>
        <v>6</v>
      </c>
      <c r="P36" s="4" t="s">
        <v>9</v>
      </c>
    </row>
    <row r="37" spans="1:16" ht="15" x14ac:dyDescent="0.2">
      <c r="A37" s="17"/>
      <c r="B37" s="11"/>
      <c r="C37" s="11"/>
      <c r="D37" s="8"/>
      <c r="E37" s="8"/>
      <c r="F37" s="8"/>
      <c r="G37" s="8"/>
      <c r="H37" s="8"/>
      <c r="I37" s="8"/>
      <c r="J37" s="8"/>
      <c r="K37" s="8"/>
    </row>
    <row r="38" spans="1:16" ht="15.75" x14ac:dyDescent="0.25">
      <c r="A38" s="17"/>
      <c r="B38" s="23" t="s">
        <v>26</v>
      </c>
      <c r="C38" s="28">
        <f>C24/4</f>
        <v>10.625</v>
      </c>
      <c r="D38" s="8" t="s">
        <v>8</v>
      </c>
      <c r="E38" s="8"/>
      <c r="F38" s="8" t="s">
        <v>12</v>
      </c>
      <c r="G38" s="16">
        <f>INT(C38)</f>
        <v>10</v>
      </c>
      <c r="H38" s="8" t="s">
        <v>7</v>
      </c>
      <c r="I38" s="16">
        <f>INT((C38-INT(C38))*60)</f>
        <v>37</v>
      </c>
      <c r="J38" s="8" t="s">
        <v>10</v>
      </c>
      <c r="K38" s="22" t="s">
        <v>31</v>
      </c>
      <c r="L38" s="30">
        <f>IF(C38&gt;=6,IF(C38&gt;=9,45,30),0)</f>
        <v>45</v>
      </c>
      <c r="M38" s="4" t="s">
        <v>10</v>
      </c>
      <c r="N38" s="21" t="s">
        <v>30</v>
      </c>
      <c r="O38" s="30">
        <f>IF(C38&gt;=6,6,0)</f>
        <v>6</v>
      </c>
      <c r="P38" s="4" t="s">
        <v>9</v>
      </c>
    </row>
    <row r="39" spans="1:16" ht="15" x14ac:dyDescent="0.2">
      <c r="A39" s="17"/>
      <c r="B39" s="11"/>
      <c r="C39" s="11"/>
      <c r="D39" s="8"/>
      <c r="E39" s="8"/>
      <c r="F39" s="8"/>
      <c r="G39" s="8"/>
      <c r="H39" s="8"/>
      <c r="I39" s="8"/>
      <c r="J39" s="8"/>
      <c r="K39" s="8"/>
    </row>
    <row r="40" spans="1:16" ht="15.75" x14ac:dyDescent="0.25">
      <c r="A40" s="17"/>
      <c r="B40" s="23" t="s">
        <v>27</v>
      </c>
      <c r="C40" s="28">
        <f>C24/3</f>
        <v>14.166666666666666</v>
      </c>
      <c r="D40" s="8" t="s">
        <v>8</v>
      </c>
      <c r="E40" s="8"/>
      <c r="F40" s="8" t="s">
        <v>12</v>
      </c>
      <c r="G40" s="16">
        <f>INT(C40)</f>
        <v>14</v>
      </c>
      <c r="H40" s="8" t="s">
        <v>7</v>
      </c>
      <c r="I40" s="16">
        <f>INT((C40-INT(C40))*60)</f>
        <v>9</v>
      </c>
      <c r="J40" s="8" t="s">
        <v>10</v>
      </c>
      <c r="K40" s="22" t="s">
        <v>31</v>
      </c>
      <c r="L40" s="30">
        <f>IF(C40&gt;=6,IF(C40&gt;=9,45,30),0)</f>
        <v>45</v>
      </c>
      <c r="M40" s="4" t="s">
        <v>10</v>
      </c>
      <c r="N40" s="21" t="s">
        <v>30</v>
      </c>
      <c r="O40" s="30">
        <f>IF(C40&gt;=6,6,0)</f>
        <v>6</v>
      </c>
      <c r="P40" s="4" t="s">
        <v>9</v>
      </c>
    </row>
    <row r="41" spans="1:16" ht="15" x14ac:dyDescent="0.2">
      <c r="A41" s="17"/>
    </row>
    <row r="42" spans="1:16" ht="15" x14ac:dyDescent="0.2">
      <c r="A42" s="17"/>
    </row>
    <row r="43" spans="1:16" ht="15" x14ac:dyDescent="0.2">
      <c r="A43" s="17"/>
    </row>
    <row r="44" spans="1:16" ht="15" x14ac:dyDescent="0.2">
      <c r="A44" s="17"/>
    </row>
    <row r="45" spans="1:16" ht="15" x14ac:dyDescent="0.2">
      <c r="A45" s="17"/>
    </row>
    <row r="46" spans="1:16" ht="15" x14ac:dyDescent="0.2">
      <c r="A46" s="17"/>
    </row>
    <row r="47" spans="1:16" ht="15" x14ac:dyDescent="0.2">
      <c r="A47" s="17"/>
    </row>
    <row r="48" spans="1:16" ht="15" x14ac:dyDescent="0.2">
      <c r="A48" s="17"/>
    </row>
    <row r="49" spans="1:1" ht="15" x14ac:dyDescent="0.2">
      <c r="A49" s="17"/>
    </row>
    <row r="50" spans="1:1" ht="15" x14ac:dyDescent="0.2">
      <c r="A50" s="17"/>
    </row>
    <row r="51" spans="1:1" ht="15" x14ac:dyDescent="0.2">
      <c r="A51" s="17"/>
    </row>
    <row r="52" spans="1:1" ht="15" x14ac:dyDescent="0.2">
      <c r="A52" s="17"/>
    </row>
    <row r="53" spans="1:1" ht="15" x14ac:dyDescent="0.2">
      <c r="A53" s="17"/>
    </row>
    <row r="54" spans="1:1" ht="15" x14ac:dyDescent="0.2">
      <c r="A54" s="1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Maydorn</dc:creator>
  <cp:lastModifiedBy>Richard Maydorn</cp:lastModifiedBy>
  <dcterms:created xsi:type="dcterms:W3CDTF">2020-03-01T10:43:10Z</dcterms:created>
  <dcterms:modified xsi:type="dcterms:W3CDTF">2020-03-02T20:40:05Z</dcterms:modified>
</cp:coreProperties>
</file>